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7DE78962-5D75-4A9F-820F-9CDB7814B82E}" xr6:coauthVersionLast="45" xr6:coauthVersionMax="45" xr10:uidLastSave="{00000000-0000-0000-0000-000000000000}"/>
  <bookViews>
    <workbookView xWindow="-120" yWindow="-120" windowWidth="24240" windowHeight="13140" xr2:uid="{FD927CDE-9755-4019-B5D8-B306CACA73E9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18" i="1"/>
  <c r="F24" i="1"/>
  <c r="F25" i="1"/>
  <c r="F31" i="1"/>
  <c r="F30" i="1" s="1"/>
  <c r="F29" i="1" s="1"/>
  <c r="F32" i="1"/>
  <c r="F33" i="1"/>
  <c r="F34" i="1"/>
  <c r="F35" i="1"/>
  <c r="F36" i="1"/>
  <c r="F37" i="1"/>
  <c r="F39" i="1"/>
  <c r="F38" i="1" s="1"/>
  <c r="F40" i="1"/>
  <c r="F41" i="1"/>
  <c r="F42" i="1"/>
  <c r="F43" i="1"/>
  <c r="F44" i="1"/>
  <c r="F45" i="1"/>
  <c r="F46" i="1"/>
  <c r="F48" i="1"/>
  <c r="F49" i="1"/>
  <c r="F50" i="1"/>
  <c r="F51" i="1"/>
  <c r="F47" i="1" s="1"/>
  <c r="F265" i="1" s="1"/>
  <c r="F52" i="1"/>
  <c r="F69" i="1"/>
  <c r="F67" i="1" s="1"/>
  <c r="F61" i="1" s="1"/>
  <c r="F71" i="1"/>
  <c r="F79" i="1"/>
  <c r="F80" i="1"/>
  <c r="F81" i="1"/>
  <c r="F82" i="1"/>
  <c r="F84" i="1"/>
  <c r="F83" i="1" s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5" i="1"/>
  <c r="F106" i="1"/>
  <c r="F107" i="1"/>
  <c r="F103" i="1" s="1"/>
  <c r="F108" i="1"/>
  <c r="F109" i="1"/>
  <c r="F110" i="1"/>
  <c r="F111" i="1"/>
  <c r="F112" i="1"/>
  <c r="F113" i="1"/>
  <c r="F117" i="1"/>
  <c r="F118" i="1"/>
  <c r="F119" i="1"/>
  <c r="F116" i="1" s="1"/>
  <c r="F115" i="1" s="1"/>
  <c r="F120" i="1"/>
  <c r="F121" i="1"/>
  <c r="F122" i="1"/>
  <c r="F123" i="1"/>
  <c r="F124" i="1"/>
  <c r="F125" i="1"/>
  <c r="F126" i="1"/>
  <c r="F127" i="1"/>
  <c r="F128" i="1"/>
  <c r="F129" i="1"/>
  <c r="F131" i="1"/>
  <c r="F130" i="1" s="1"/>
  <c r="F132" i="1"/>
  <c r="F133" i="1"/>
  <c r="F137" i="1"/>
  <c r="F136" i="1" s="1"/>
  <c r="F135" i="1" s="1"/>
  <c r="F134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4" i="1" s="1"/>
  <c r="F153" i="1" s="1"/>
  <c r="F156" i="1"/>
  <c r="F157" i="1"/>
  <c r="F158" i="1"/>
  <c r="F159" i="1"/>
  <c r="F162" i="1"/>
  <c r="F163" i="1"/>
  <c r="F161" i="1" s="1"/>
  <c r="F160" i="1" s="1"/>
  <c r="F164" i="1"/>
  <c r="F165" i="1"/>
  <c r="F166" i="1"/>
  <c r="F167" i="1"/>
  <c r="F168" i="1"/>
  <c r="F169" i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 s="1"/>
  <c r="F217" i="1"/>
  <c r="F220" i="1" s="1"/>
  <c r="F222" i="1" s="1"/>
  <c r="F218" i="1"/>
  <c r="F219" i="1"/>
  <c r="F227" i="1"/>
  <c r="F230" i="1"/>
  <c r="F236" i="1"/>
  <c r="F237" i="1"/>
  <c r="F239" i="1" s="1"/>
  <c r="F238" i="1"/>
  <c r="F247" i="1"/>
  <c r="F255" i="1"/>
  <c r="F257" i="1" s="1"/>
  <c r="F263" i="1"/>
  <c r="F264" i="1"/>
  <c r="F271" i="1"/>
  <c r="F273" i="1"/>
  <c r="F272" i="1" s="1"/>
  <c r="F274" i="1"/>
  <c r="F275" i="1"/>
  <c r="F276" i="1"/>
  <c r="F277" i="1"/>
  <c r="F278" i="1"/>
  <c r="F284" i="1"/>
  <c r="F285" i="1"/>
  <c r="F175" i="1" s="1"/>
  <c r="F78" i="1" l="1"/>
  <c r="F179" i="1"/>
  <c r="F152" i="1"/>
  <c r="F114" i="1"/>
  <c r="F97" i="1"/>
  <c r="F28" i="1"/>
  <c r="F174" i="1"/>
  <c r="F279" i="1"/>
  <c r="F266" i="1"/>
  <c r="F177" i="1" l="1"/>
  <c r="F180" i="1" l="1"/>
  <c r="F178" i="1"/>
  <c r="F181" i="1" s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<sst xmlns="http://schemas.openxmlformats.org/spreadsheetml/2006/main" count="634" uniqueCount="409">
  <si>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</si>
  <si>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</si>
  <si>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</si>
  <si>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</si>
  <si>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</si>
  <si>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</si>
  <si>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</si>
  <si>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</si>
  <si>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</si>
  <si>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</si>
  <si>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</si>
  <si>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</si>
  <si>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</si>
  <si>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</si>
  <si>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</si>
  <si>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</si>
  <si>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</si>
  <si>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</si>
  <si>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</si>
  <si>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</si>
  <si>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</si>
  <si>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</si>
  <si>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</si>
  <si>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</si>
  <si>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</si>
  <si>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</si>
  <si>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</si>
  <si>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</si>
  <si>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</si>
  <si>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</si>
  <si>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</si>
  <si>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</si>
  <si>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</si>
  <si>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</si>
  <si>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</si>
  <si>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</si>
  <si>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</si>
  <si>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</si>
  <si>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</si>
  <si>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</si>
  <si>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</si>
  <si>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</si>
  <si>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</si>
  <si>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</si>
  <si>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</si>
  <si>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</si>
  <si>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</si>
  <si>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</si>
  <si>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</si>
  <si>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</si>
  <si>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</si>
  <si>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</si>
  <si>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</si>
  <si>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</si>
  <si>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</si>
  <si>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</si>
  <si>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</si>
  <si>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</si>
  <si>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</si>
  <si>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</si>
  <si>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</si>
  <si>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</si>
  <si>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</si>
  <si>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</si>
  <si>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</si>
  <si>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</si>
  <si>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</si>
  <si>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</si>
  <si>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</si>
  <si>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</si>
  <si>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</si>
  <si>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</si>
  <si>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</si>
  <si>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</si>
  <si>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</si>
  <si>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</si>
  <si>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</si>
  <si>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</si>
  <si>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</si>
  <si>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</si>
  <si>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</si>
  <si>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</si>
  <si>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</si>
  <si>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</si>
  <si>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</si>
  <si>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</si>
  <si>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</si>
  <si>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</si>
  <si>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</si>
  <si>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</si>
  <si>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</si>
  <si>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</si>
  <si>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</si>
  <si>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</si>
  <si>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</si>
  <si>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</si>
  <si>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</si>
  <si>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</si>
  <si>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</si>
  <si>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</si>
  <si>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</si>
  <si>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</si>
  <si>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</si>
  <si>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</si>
  <si>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</si>
  <si>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</si>
  <si>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</si>
  <si>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</si>
  <si>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</si>
  <si>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</si>
  <si>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</si>
  <si>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</si>
  <si>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</si>
  <si>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</si>
  <si>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</si>
  <si>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</si>
  <si>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</si>
  <si>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</si>
  <si>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</si>
  <si>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</si>
  <si>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</si>
  <si>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</si>
  <si>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</si>
  <si>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</si>
  <si>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</si>
  <si>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</si>
  <si>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</si>
  <si>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</si>
  <si>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</si>
  <si>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</si>
  <si>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</si>
  <si>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</si>
  <si>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</si>
  <si>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</si>
  <si>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</si>
  <si>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</si>
  <si>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</si>
  <si>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</si>
  <si>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</si>
  <si>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</si>
  <si>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</si>
  <si>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</si>
  <si>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</si>
  <si>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</si>
  <si>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</si>
  <si>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</si>
  <si>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</si>
  <si>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</si>
  <si>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</si>
  <si>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</si>
  <si>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</si>
  <si>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</si>
  <si>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</si>
  <si>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</si>
  <si>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</si>
  <si>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</si>
  <si>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</si>
  <si>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</si>
  <si>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</si>
  <si>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</si>
  <si>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</si>
  <si>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</si>
  <si>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</si>
  <si>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</si>
  <si>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</si>
  <si>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</si>
  <si>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</si>
  <si>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</si>
  <si>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</si>
  <si>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</si>
  <si>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</si>
  <si>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</si>
  <si>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</si>
  <si>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</si>
  <si>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</si>
  <si>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</si>
  <si>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</si>
  <si>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</si>
  <si>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</si>
  <si>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</si>
  <si>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</si>
  <si>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</si>
  <si>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</si>
  <si>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</si>
  <si>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</si>
  <si>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</si>
  <si>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</si>
  <si>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</si>
  <si>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</si>
  <si>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</si>
  <si>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</si>
  <si>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</si>
  <si>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</si>
  <si>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</si>
  <si>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</si>
  <si>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</si>
  <si>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</si>
  <si>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</si>
  <si>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</si>
  <si>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</si>
  <si>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</si>
  <si>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</si>
  <si>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</si>
  <si>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</si>
  <si>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</si>
  <si>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</si>
  <si>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</si>
  <si>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</si>
  <si>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</si>
  <si>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</si>
  <si>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</si>
  <si>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</si>
  <si>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</si>
  <si>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</si>
  <si>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</si>
  <si>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</si>
  <si>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</si>
  <si>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</si>
  <si>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</si>
  <si>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</si>
  <si>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</si>
  <si>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</si>
  <si>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</si>
  <si>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</si>
  <si>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</si>
  <si>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</si>
  <si>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</si>
  <si>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</si>
  <si>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</si>
  <si>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</si>
  <si>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</si>
  <si>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</si>
  <si>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</si>
  <si>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</si>
  <si>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</si>
  <si>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</si>
  <si>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</si>
  <si>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</si>
  <si>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</si>
  <si>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</si>
  <si>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</si>
  <si>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</si>
  <si>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</si>
  <si>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</si>
  <si>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</si>
  <si>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</si>
  <si>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</si>
  <si>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</si>
  <si>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</si>
  <si>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</si>
  <si>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</si>
  <si>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</si>
  <si>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</si>
  <si>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</si>
  <si>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</si>
  <si>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</si>
  <si>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</si>
  <si>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</si>
  <si>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</si>
  <si>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</si>
  <si>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</si>
  <si>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</si>
  <si>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</si>
  <si>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</si>
  <si>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</si>
  <si>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</si>
  <si>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</si>
  <si>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</si>
  <si>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</si>
  <si>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</si>
  <si>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</si>
  <si>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</si>
  <si>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</si>
  <si>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</si>
  <si>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</si>
  <si>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</si>
  <si>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</si>
  <si>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</si>
  <si>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</si>
  <si>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</si>
  <si>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</si>
  <si>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</si>
  <si>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</si>
  <si>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</si>
  <si>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</si>
  <si>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</si>
  <si>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</si>
  <si>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</si>
  <si>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</si>
  <si>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</si>
  <si>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</si>
  <si>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</si>
  <si>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</si>
  <si>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</si>
  <si>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</si>
  <si>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</si>
  <si>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</si>
  <si>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</si>
  <si>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</si>
  <si>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</si>
  <si>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</si>
  <si>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</si>
  <si>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</si>
  <si>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</si>
  <si>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</si>
  <si>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</si>
  <si>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</si>
  <si>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</si>
  <si>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</si>
  <si>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</si>
  <si>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</si>
  <si>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</si>
  <si>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</si>
  <si>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</si>
  <si>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</si>
  <si>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</si>
  <si>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</si>
  <si>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</si>
  <si>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</si>
  <si>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</si>
  <si>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</si>
  <si>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</si>
  <si>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</si>
  <si>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</si>
  <si>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</si>
  <si>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</si>
  <si>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</si>
  <si>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</si>
  <si>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</si>
  <si>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</si>
  <si>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</si>
  <si>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</si>
  <si>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</si>
  <si>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</si>
  <si>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</si>
  <si>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</si>
  <si>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</si>
  <si>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</si>
  <si>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</si>
  <si>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</si>
  <si>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</si>
  <si>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</si>
  <si>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</si>
  <si>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</si>
  <si>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</si>
  <si>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</si>
  <si>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</si>
  <si>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</si>
  <si>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</si>
  <si>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</si>
  <si>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</si>
  <si>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</si>
  <si>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</si>
  <si>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</si>
  <si>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</si>
  <si>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</si>
  <si>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</si>
  <si>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</si>
  <si>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</si>
  <si>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</si>
  <si>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</si>
  <si>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</si>
  <si>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</si>
  <si>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</si>
  <si>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</si>
  <si>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</si>
  <si>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</si>
  <si>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</si>
  <si>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</si>
  <si>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</si>
  <si>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</si>
  <si>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</si>
  <si>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</si>
  <si>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</si>
  <si>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</si>
  <si>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</si>
  <si>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</si>
  <si>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</si>
  <si>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</si>
  <si>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</si>
  <si>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</si>
  <si>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</si>
  <si>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</si>
  <si>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</si>
  <si>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</si>
  <si>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</si>
  <si>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</si>
  <si>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</si>
  <si>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</si>
  <si>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</si>
  <si>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</si>
  <si>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</si>
  <si>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</si>
  <si>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</si>
  <si>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</si>
  <si>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</si>
  <si>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Isabela Coutinho Neiva</t>
  </si>
  <si>
    <t>HMR COVID - Dra. Mercês Pontes Cunha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</si>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</sst>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name val="Arial"/>
      <family val="2"/>
      <charset val="1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F23A3331-9E66-4933-BE4E-2622E5187D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FBD8990B-B9A4-48D3-8A7F-3AD3686A804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36734F38-E929-45B3-B61C-E4B891ECB5E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MR/PRESTA&#199;&#195;O%20DE%20CONTAS/ANO%202022/FEVEREIRO.2022/HMR%20-%20COVID/CGM/1%203%202%20PCF%20COVID%20022022%20-%20REV%2007%20editada%20em%2009.12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 - Dra. Mercês Pontes Cunha</v>
          </cell>
          <cell r="Q3" t="str">
            <v>Sociedade Pernambucana de Combate ao Cânce -HCP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UPAE- Arruda - Deputado Antônio Luiz Filho</v>
          </cell>
          <cell r="Q4" t="str">
            <v>Sociedade Pernambucana de Combate ao Cânce -HCP GESTÃO</v>
          </cell>
          <cell r="R4">
            <v>10894988000567</v>
          </cell>
          <cell r="S4">
            <v>42552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HECPI - AMBULATÓRIO - Novo</v>
          </cell>
          <cell r="Q5" t="str">
            <v>Fundação Professor Martiniano Fernades - IMIP</v>
          </cell>
          <cell r="R5">
            <v>9039774001822</v>
          </cell>
          <cell r="S5" t="str">
            <v>SET/2020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COVID</v>
          </cell>
          <cell r="Q6" t="str">
            <v>Fundação Professor Martiniano Fernades - IMIP</v>
          </cell>
          <cell r="R6">
            <v>9039744000194</v>
          </cell>
          <cell r="S6">
            <v>44256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PROV. DO RECIFE 3 - UNID.IMBIRIBEIRA</v>
          </cell>
          <cell r="Q7" t="str">
            <v>INSTITUTO HUMANIZE DE ASSISTENCIA E REPONSABILIDADE SOCIAL</v>
          </cell>
          <cell r="R7">
            <v>28399030000212</v>
          </cell>
          <cell r="S7">
            <v>43891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2 - UNID.COELHOS</v>
          </cell>
          <cell r="Q8" t="str">
            <v>Fundação Professor Martiniano Fernades - IMIP</v>
          </cell>
          <cell r="R8">
            <v>9039744000194</v>
          </cell>
          <cell r="S8">
            <v>43922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PROVISÓRIO - UNIDADE AURORA</v>
          </cell>
          <cell r="Q9" t="str">
            <v>Sociedade Pernambucana de Combate ao Cânce -HCP GESTÃO</v>
          </cell>
          <cell r="R9" t="str">
            <v>108949880008-00</v>
          </cell>
          <cell r="S9">
            <v>43922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HECPI - AMBULATÓRIO Anigo</v>
          </cell>
          <cell r="Q10" t="str">
            <v>Fundação Professor Martiniano Fernades - IMIP</v>
          </cell>
          <cell r="R10">
            <v>9039744000194</v>
          </cell>
          <cell r="S10" t="str">
            <v>Setembro/2020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0</v>
          </cell>
        </row>
        <row r="65">
          <cell r="C65">
            <v>0</v>
          </cell>
        </row>
      </sheetData>
      <sheetData sheetId="4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  <cell r="G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0</v>
          </cell>
          <cell r="F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515.65519999999992</v>
          </cell>
        </row>
        <row r="97">
          <cell r="D97">
            <v>64.45</v>
          </cell>
        </row>
        <row r="100">
          <cell r="C100">
            <v>0</v>
          </cell>
        </row>
      </sheetData>
      <sheetData sheetId="5">
        <row r="17">
          <cell r="C17" t="str">
            <v/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0</v>
          </cell>
        </row>
        <row r="2">
          <cell r="Y2">
            <v>3581.69</v>
          </cell>
        </row>
        <row r="3">
          <cell r="Y3">
            <v>1212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390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4.3.1. Taxa de Manutenção de Conta</v>
          </cell>
          <cell r="N11">
            <v>195</v>
          </cell>
        </row>
        <row r="12">
          <cell r="D12" t="str">
            <v>4.3.1. Taxa de Manutenção de Conta</v>
          </cell>
          <cell r="N12">
            <v>195</v>
          </cell>
        </row>
        <row r="102">
          <cell r="Q10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27441.9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0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C6D6E-8248-4224-BC20-457D2AE47CFD}">
  <sheetPr>
    <tabColor rgb="FFFFFF00"/>
  </sheetPr>
  <dimension ref="A1:BB493"/>
  <sheetViews>
    <sheetView showGridLines="0" tabSelected="1" topLeftCell="C86" zoomScale="70" zoomScaleNormal="70" workbookViewId="0">
      <selection activeCell="C1" sqref="C1:G1048576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44593</v>
      </c>
      <c r="G4" s="189">
        <v>5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 t="str">
        <f>IFERROR(VLOOKUP($C$7,'[1]DADOS (OCULTAR)'!$P$3:$R$56,3,0),"")</f>
        <v/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/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/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/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0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f>3632.91+512.73</f>
        <v>4145.6399999999994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/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4145.6399999999994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4145.6399999999994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5373.7952000000005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4793.6900000000005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3581.69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0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3581.69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1212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515.65519999999992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>
        <f>IF(G6="SIM","",'[1]MEM.CÁLC.FP.'!$D$97)</f>
        <v>64.45</v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0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0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0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0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0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>
        <f>IF(G6="SIM","",SUM('[1]MEM.CÁLC.FP.'!G6:G7))</f>
        <v>0</v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0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0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>
        <f>IF(G6="SIM","",SUM('[1]MEM.CÁLC.FP.'!G9:G10))</f>
        <v>0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0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0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0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>
        <f>IF(G6="SIM","",SUM('[1]MEM.CÁLC.FP.'!G12:G15))</f>
        <v>0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0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0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0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0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>
        <v>0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0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>
        <v>0</v>
      </c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>
        <v>0</v>
      </c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>
        <v>0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0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0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0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v>0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0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v>0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>
        <v>0</v>
      </c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0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v>0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0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0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>
        <v>0</v>
      </c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>
        <v>0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>
        <v>0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v>0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0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390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390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390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0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44593</v>
      </c>
      <c r="G92" s="144">
        <f>IF(G4=0,"",G4)</f>
        <v>5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HMR COVID - Dra. Mercês Pontes Cunha</v>
      </c>
      <c r="D95" s="27"/>
      <c r="E95" s="141" t="str">
        <f>IF(E7=0,"",E7)</f>
        <v>Isabela Coutinho Neiva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0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0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0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0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0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0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0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0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0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0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0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0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0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0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0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0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0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0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0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0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0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5763.7952000000005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-1618.1552000000011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1180.21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6944.0052000000005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-2798.3652000000011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 t="str">
        <f>[1]Turnover!C17</f>
        <v/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44593</v>
      </c>
      <c r="G192" s="109">
        <f>IF(G4=0,"",G4)</f>
        <v>5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HMR COVID - Dra. Mercês Pontes Cunha</v>
      </c>
      <c r="D195" s="27"/>
      <c r="E195" s="101" t="str">
        <f>IF(E7=0,"",E7)</f>
        <v>Isabela Coutinho Neiva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20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27441.9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27441.9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20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1030854.56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27441.9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0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4145.6399999999994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f>64.08+0.5</f>
        <v>64.58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1007493.7200000001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1007513.7200000001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0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0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0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/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/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0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/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/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/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/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0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0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-356526.55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v>1180.21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0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0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0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-355346.33999999997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pFv/ETlcdHdf8DqPnni22eDJZ+1haRFm7e4CXngTmSI67yEoOn03OQkOH3E8Vm5uD3G7X04MsE1xge5AOG8prQ==" saltValue="jBB5LE2ufM5DqxFbdnNApQ==" spinCount="100000" sheet="1" objects="1" scenarios="1"/>
  <mergeCells count="511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F59:G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19685039370078741" right="0" top="0" bottom="0" header="0" footer="0"/>
  <pageSetup paperSize="9" scale="50" fitToHeight="4" orientation="portrait" r:id="rId1"/>
  <rowBreaks count="2" manualBreakCount="2">
    <brk id="88" max="16383" man="1"/>
    <brk id="18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2022-04-06T12:03:43Z</dcterms:created>
  <dcterms:modified xsi:type="dcterms:W3CDTF">2022-04-06T12:03:51Z</dcterms:modified>
</cp:coreProperties>
</file>